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-CÔNG VIỆC\4. KẾ HOẠCH, HỘI NGHỊ\Năm 2025\3.Hội nghị tổng kết ngành DSVH\"/>
    </mc:Choice>
  </mc:AlternateContent>
  <bookViews>
    <workbookView xWindow="-120" yWindow="-120" windowWidth="29040" windowHeight="15720" activeTab="4"/>
  </bookViews>
  <sheets>
    <sheet name="TKQLHV" sheetId="1" r:id="rId1"/>
    <sheet name="TS HVTLKH" sheetId="2" r:id="rId2"/>
    <sheet name="SLKTQ" sheetId="3" r:id="rId3"/>
    <sheet name="SLCCTB" sheetId="4" r:id="rId4"/>
    <sheet name="NGUONNHANLUC" sheetId="6" r:id="rId5"/>
  </sheets>
  <definedNames>
    <definedName name="_xlnm.Print_Area" localSheetId="2">SLKTQ!$A$1:$N$15</definedName>
    <definedName name="_xlnm.Print_Area" localSheetId="0">TKQLHV!$A$1:$K$15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6" l="1"/>
  <c r="F6" i="3"/>
  <c r="H6" i="2"/>
  <c r="E6" i="2"/>
  <c r="L8" i="3" l="1"/>
  <c r="F8" i="3"/>
</calcChain>
</file>

<file path=xl/sharedStrings.xml><?xml version="1.0" encoding="utf-8"?>
<sst xmlns="http://schemas.openxmlformats.org/spreadsheetml/2006/main" count="219" uniqueCount="150">
  <si>
    <t>STT</t>
  </si>
  <si>
    <t>Đơn vị</t>
  </si>
  <si>
    <t>Hiện vật gốc sưu tầm        trong năm</t>
  </si>
  <si>
    <t>Tư liệu, hình ảnh,   tài liệu khoa học phụ</t>
  </si>
  <si>
    <t>Hiện vật đã vào sổ   đăng ký hiện vật</t>
  </si>
  <si>
    <t>(Sổ kiểm kê bước đầu)</t>
  </si>
  <si>
    <t>Số phiếu hiện vật</t>
  </si>
  <si>
    <t>(Hộ chiếu khoa học)</t>
  </si>
  <si>
    <t>BT CTCT</t>
  </si>
  <si>
    <t>BT PNNB</t>
  </si>
  <si>
    <t>BT HCM-CNTP</t>
  </si>
  <si>
    <t>BT TĐT</t>
  </si>
  <si>
    <t>TỔNG CỘNG</t>
  </si>
  <si>
    <t>Tổng số hiện vật, tài  liệu hiện có của BT</t>
  </si>
  <si>
    <t>Tổng số hiện vật gốc</t>
  </si>
  <si>
    <t>Tổng số hiện vật là phim ảnh, tư liệu, TL KH phụ</t>
  </si>
  <si>
    <t xml:space="preserve">Tổng số hiện vật, tài liệu đã được KKKH </t>
  </si>
  <si>
    <t>Tổng số bộ sưu tập hiện vật hiện có</t>
  </si>
  <si>
    <t xml:space="preserve">Ghi chú </t>
  </si>
  <si>
    <t>BT LS TP</t>
  </si>
  <si>
    <t>Trong nước</t>
  </si>
  <si>
    <t>Nước ngoài</t>
  </si>
  <si>
    <t>Lưu động, chương trình giáo dục</t>
  </si>
  <si>
    <t xml:space="preserve">Tổng số </t>
  </si>
  <si>
    <t>Trong đó</t>
  </si>
  <si>
    <t>Tổng số</t>
  </si>
  <si>
    <t>Học sinh</t>
  </si>
  <si>
    <t>SL người miễn giảm vé</t>
  </si>
  <si>
    <t>BT TP</t>
  </si>
  <si>
    <t>BT MT</t>
  </si>
  <si>
    <t>Triển lãm (cuộc)</t>
  </si>
  <si>
    <t xml:space="preserve">Tại bảo tàng </t>
  </si>
  <si>
    <t>Lưu động</t>
  </si>
  <si>
    <t xml:space="preserve">Tại Bảo tàng </t>
  </si>
  <si>
    <t>Tổng cộng</t>
  </si>
  <si>
    <t xml:space="preserve">Trưng  bày chuyên đề (cuộc) </t>
  </si>
  <si>
    <t>Ghi chú</t>
  </si>
  <si>
    <t>Tổng số lao động</t>
  </si>
  <si>
    <t>Trình độ học vấn, học vị</t>
  </si>
  <si>
    <t>Biên chế</t>
  </si>
  <si>
    <t>Hợp đồng</t>
  </si>
  <si>
    <t xml:space="preserve">Đại học </t>
  </si>
  <si>
    <t>Thạc sĩ</t>
  </si>
  <si>
    <t>Tiến sĩ</t>
  </si>
  <si>
    <t xml:space="preserve">       Tổng số </t>
  </si>
  <si>
    <t>Năm 2024</t>
  </si>
  <si>
    <t>Phối hợp</t>
  </si>
  <si>
    <t xml:space="preserve">BẢNG THỐNG KÊ SỐ LIỆU QUẢN LÝ HIỆN VẬT TRONG NĂM 2025 (đối chiếu số liệu 2024) </t>
  </si>
  <si>
    <t>BT Bình Dương</t>
  </si>
  <si>
    <t>TỔNG SỐ HIỆN VẬT, TÀI LIỆU KHOA HỌC PHỤ (TÍNH ĐẾN HẾT THÁNG 12 NĂM 2025)</t>
  </si>
  <si>
    <t>Tổng số hiện vật phục vụ trưng bày năm 2025</t>
  </si>
  <si>
    <t xml:space="preserve">SỐ LIỆU KHÁCH THAM QUAN NĂM 2025 (CÓ ĐỐI CHIẾU NĂM 2024) </t>
  </si>
  <si>
    <t>Năm 2025</t>
  </si>
  <si>
    <t xml:space="preserve">BT -TV Bà Rịa - Vũng Tàu </t>
  </si>
  <si>
    <t>Không bán vé</t>
  </si>
  <si>
    <t>Năm 2025 (số liệu tính đến 20/11/2025)</t>
  </si>
  <si>
    <t>550.104</t>
  </si>
  <si>
    <t>534.000</t>
  </si>
  <si>
    <t>19.150</t>
  </si>
  <si>
    <t>480.000</t>
  </si>
  <si>
    <t>250.000</t>
  </si>
  <si>
    <t>56.850</t>
  </si>
  <si>
    <t>9.321</t>
  </si>
  <si>
    <t>397</t>
  </si>
  <si>
    <t>211</t>
  </si>
  <si>
    <t>549</t>
  </si>
  <si>
    <t>415</t>
  </si>
  <si>
    <t>47</t>
  </si>
  <si>
    <t>532</t>
  </si>
  <si>
    <t>32.032</t>
  </si>
  <si>
    <t>5.944</t>
  </si>
  <si>
    <t>100.000</t>
  </si>
  <si>
    <t>137.661</t>
  </si>
  <si>
    <t>12.114</t>
  </si>
  <si>
    <t>27.996</t>
  </si>
  <si>
    <t>11.817</t>
  </si>
  <si>
    <t>120.821</t>
  </si>
  <si>
    <t>160.634</t>
  </si>
  <si>
    <t>10.437</t>
  </si>
  <si>
    <t>3</t>
  </si>
  <si>
    <t>1</t>
  </si>
  <si>
    <t>4</t>
  </si>
  <si>
    <t>2</t>
  </si>
  <si>
    <t>10</t>
  </si>
  <si>
    <t>12</t>
  </si>
  <si>
    <t>6</t>
  </si>
  <si>
    <t>11</t>
  </si>
  <si>
    <t>28</t>
  </si>
  <si>
    <t>23</t>
  </si>
  <si>
    <t>5</t>
  </si>
  <si>
    <t>17</t>
  </si>
  <si>
    <t>0</t>
  </si>
  <si>
    <t>223</t>
  </si>
  <si>
    <t>155</t>
  </si>
  <si>
    <t>72</t>
  </si>
  <si>
    <t>65</t>
  </si>
  <si>
    <t>44.351</t>
  </si>
  <si>
    <t>17.174</t>
  </si>
  <si>
    <t>31</t>
  </si>
  <si>
    <t>2.445</t>
  </si>
  <si>
    <t>126.924</t>
  </si>
  <si>
    <t>45.294</t>
  </si>
  <si>
    <t>119.831</t>
  </si>
  <si>
    <t>292.049</t>
  </si>
  <si>
    <t>70.179</t>
  </si>
  <si>
    <t>5.043</t>
  </si>
  <si>
    <t>137.241</t>
  </si>
  <si>
    <t>45.347</t>
  </si>
  <si>
    <t>121.717</t>
  </si>
  <si>
    <t>304.305</t>
  </si>
  <si>
    <t>69.585</t>
  </si>
  <si>
    <t>3.725</t>
  </si>
  <si>
    <t>01</t>
  </si>
  <si>
    <t>15</t>
  </si>
  <si>
    <t>16</t>
  </si>
  <si>
    <t>05</t>
  </si>
  <si>
    <t>06</t>
  </si>
  <si>
    <t>20</t>
  </si>
  <si>
    <t>24</t>
  </si>
  <si>
    <t>42</t>
  </si>
  <si>
    <t>miễn phí</t>
  </si>
  <si>
    <t>219, 280</t>
  </si>
  <si>
    <t>Miễn phí</t>
  </si>
  <si>
    <t>4.466.941</t>
  </si>
  <si>
    <t>46.146</t>
  </si>
  <si>
    <t>22.202</t>
  </si>
  <si>
    <t>23.944</t>
  </si>
  <si>
    <t>không bán vé</t>
  </si>
  <si>
    <t xml:space="preserve"> không bán vé</t>
  </si>
  <si>
    <t>Bảo tàng Thành phố Hồ Chí Minh</t>
  </si>
  <si>
    <t>Bảo tàng Bình Dương</t>
  </si>
  <si>
    <t>Bảo tàng Mỹ thuật Thành phố
Hồ Chí Minh</t>
  </si>
  <si>
    <t>Bảo tàng Chứng tích Chiến tranh</t>
  </si>
  <si>
    <t>Bảo tàng Lịch sử Thành phố
Hồ Chí Minh</t>
  </si>
  <si>
    <t>Bảo tàng Phụ Nữ Nam Bộ</t>
  </si>
  <si>
    <t>Bảo tàng Hồ Chí Minh chi nhánh Thành phố Hồ Chí Minh</t>
  </si>
  <si>
    <t>Bảo tàng Tôn Đức Thắng</t>
  </si>
  <si>
    <t>Bảo tàng - Thư viện Bà Rịa - Vũng Tàu</t>
  </si>
  <si>
    <t>Bảo tàng Lịch sử  Thành phố
Hồ Chí Minh</t>
  </si>
  <si>
    <t>Bảo tàng Lịch sử
Thành phố Hồ Chí Minh</t>
  </si>
  <si>
    <t>Bảo tàng Hồ Chí Minh chi nhánh Thành phố
Hồ Chí Minh</t>
  </si>
  <si>
    <t>Bảo tàng Lịch sử Thành phố Hồ Chí Minh</t>
  </si>
  <si>
    <t>Bảo tàng Thành phố
Hồ Chí Minh</t>
  </si>
  <si>
    <t>Bảo tàng Chứng tích
Chiến tranh</t>
  </si>
  <si>
    <t>Bảo tàng
Tôn Đức Thắng</t>
  </si>
  <si>
    <t>Bảo tàng Mỹ thuật Thành phố Hồ Chí Minh</t>
  </si>
  <si>
    <t>Bảo tàng Hồ Chí Minh CN Thành phố Hồ Chí Minh</t>
  </si>
  <si>
    <t>PHỤ LỤC</t>
  </si>
  <si>
    <t>SỐ LIỆU CÁC CUỘC TRƯNG BÀY, TRIỂN LÃM NĂM 2025 (đối chiếu với số liệu năm 2024)</t>
  </si>
  <si>
    <t xml:space="preserve"> NGUỒN NHÂN LỰC (Tính đến hết năm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</si>
</sst>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₫_-;\-* #,##0.00\ _₫_-;_-* &quot;-&quot;??\ _₫_-;_-@_-"/>
    <numFmt numFmtId="165" formatCode="#,##0.000"/>
    <numFmt numFmtId="166" formatCode="_-* #,##0\ _₫_-;\-* #,##0\ _₫_-;_-* &quot;-&quot;??\ _₫_-;_-@_-"/>
    <numFmt numFmtId="167" formatCode="0.000"/>
  </numFmts>
  <fonts count="24" x14ac:knownFonts="1">
    <font>
      <sz val="11"/>
      <color theme="1"/>
      <name val="Calibri"/>
      <family val="2"/>
      <charset val="163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8"/>
      <color rgb="FFFF0000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1" fillId="0" borderId="7" xfId="0" applyFont="1" applyBorder="1" applyAlignment="1">
      <alignment horizontal="right" vertical="center" wrapText="1"/>
    </xf>
    <xf numFmtId="166" fontId="15" fillId="0" borderId="1" xfId="1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vertical="center" wrapText="1"/>
    </xf>
    <xf numFmtId="166" fontId="0" fillId="0" borderId="0" xfId="0" applyNumberFormat="1"/>
    <xf numFmtId="1" fontId="10" fillId="0" borderId="1" xfId="0" applyNumberFormat="1" applyFont="1" applyBorder="1" applyAlignment="1">
      <alignment horizontal="center" vertical="center" wrapText="1"/>
    </xf>
    <xf numFmtId="166" fontId="16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9" fontId="17" fillId="0" borderId="8" xfId="0" applyNumberFormat="1" applyFont="1" applyBorder="1" applyAlignment="1">
      <alignment horizontal="right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166" fontId="11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11" fillId="0" borderId="1" xfId="1" quotePrefix="1" applyNumberFormat="1" applyFont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1" fontId="11" fillId="0" borderId="1" xfId="1" quotePrefix="1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6" fontId="11" fillId="0" borderId="1" xfId="1" applyNumberFormat="1" applyFont="1" applyBorder="1" applyAlignment="1">
      <alignment vertical="center" wrapText="1"/>
    </xf>
    <xf numFmtId="1" fontId="4" fillId="0" borderId="1" xfId="1" quotePrefix="1" applyNumberFormat="1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167" fontId="11" fillId="0" borderId="1" xfId="1" applyNumberFormat="1" applyFont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6" fontId="22" fillId="0" borderId="1" xfId="1" applyNumberFormat="1" applyFont="1" applyBorder="1" applyAlignment="1">
      <alignment vertical="center" wrapText="1"/>
    </xf>
    <xf numFmtId="166" fontId="21" fillId="0" borderId="1" xfId="1" applyNumberFormat="1" applyFont="1" applyBorder="1" applyAlignment="1">
      <alignment vertical="center" wrapText="1"/>
    </xf>
    <xf numFmtId="166" fontId="19" fillId="0" borderId="1" xfId="1" applyNumberFormat="1" applyFont="1" applyBorder="1" applyAlignment="1">
      <alignment vertical="center" wrapText="1"/>
    </xf>
    <xf numFmtId="3" fontId="19" fillId="0" borderId="1" xfId="1" applyNumberFormat="1" applyFont="1" applyBorder="1" applyAlignment="1">
      <alignment horizontal="center" vertical="center" wrapText="1"/>
    </xf>
    <xf numFmtId="3" fontId="19" fillId="0" borderId="1" xfId="1" applyNumberFormat="1" applyFont="1" applyFill="1" applyBorder="1" applyAlignment="1">
      <alignment horizontal="center" vertical="center" wrapText="1"/>
    </xf>
    <xf numFmtId="3" fontId="19" fillId="0" borderId="1" xfId="1" quotePrefix="1" applyNumberFormat="1" applyFont="1" applyBorder="1" applyAlignment="1">
      <alignment horizontal="center" vertical="center" wrapText="1"/>
    </xf>
    <xf numFmtId="166" fontId="19" fillId="0" borderId="1" xfId="1" quotePrefix="1" applyNumberFormat="1" applyFont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3" fontId="18" fillId="0" borderId="0" xfId="0" quotePrefix="1" applyNumberFormat="1" applyFont="1" applyAlignment="1">
      <alignment horizontal="right" vertical="center" wrapText="1"/>
    </xf>
    <xf numFmtId="166" fontId="18" fillId="0" borderId="1" xfId="1" quotePrefix="1" applyNumberFormat="1" applyFont="1" applyBorder="1" applyAlignment="1">
      <alignment horizontal="right" vertical="center" wrapText="1"/>
    </xf>
    <xf numFmtId="0" fontId="18" fillId="0" borderId="1" xfId="0" quotePrefix="1" applyFont="1" applyBorder="1" applyAlignment="1">
      <alignment horizontal="right" vertical="center" wrapText="1"/>
    </xf>
    <xf numFmtId="0" fontId="18" fillId="0" borderId="1" xfId="0" quotePrefix="1" applyFont="1" applyBorder="1" applyAlignment="1">
      <alignment horizontal="right" vertical="center"/>
    </xf>
    <xf numFmtId="0" fontId="18" fillId="0" borderId="0" xfId="0" quotePrefix="1" applyFont="1" applyAlignment="1">
      <alignment horizontal="right" vertical="center"/>
    </xf>
    <xf numFmtId="166" fontId="18" fillId="0" borderId="1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1" xfId="0" quotePrefix="1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center" vertical="center"/>
    </xf>
    <xf numFmtId="166" fontId="19" fillId="0" borderId="1" xfId="1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/>
    </xf>
    <xf numFmtId="166" fontId="18" fillId="0" borderId="1" xfId="1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vertical="center"/>
    </xf>
    <xf numFmtId="3" fontId="19" fillId="0" borderId="1" xfId="1" applyNumberFormat="1" applyFont="1" applyBorder="1" applyAlignment="1">
      <alignment vertical="center" wrapText="1"/>
    </xf>
    <xf numFmtId="0" fontId="18" fillId="0" borderId="0" xfId="0" quotePrefix="1" applyFont="1" applyAlignment="1">
      <alignment horizontal="right"/>
    </xf>
    <xf numFmtId="3" fontId="19" fillId="0" borderId="1" xfId="1" applyNumberFormat="1" applyFont="1" applyBorder="1" applyAlignment="1">
      <alignment horizontal="right" vertical="center" wrapText="1"/>
    </xf>
    <xf numFmtId="0" fontId="18" fillId="0" borderId="0" xfId="0" applyFont="1"/>
    <xf numFmtId="3" fontId="18" fillId="0" borderId="1" xfId="1" applyNumberFormat="1" applyFont="1" applyBorder="1" applyAlignment="1">
      <alignment horizontal="center" vertical="center" wrapText="1"/>
    </xf>
    <xf numFmtId="166" fontId="19" fillId="0" borderId="1" xfId="1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7" zoomScaleNormal="100" zoomScaleSheetLayoutView="100" workbookViewId="0">
      <selection activeCell="M8" sqref="M8"/>
    </sheetView>
  </sheetViews>
  <sheetFormatPr defaultRowHeight="15" x14ac:dyDescent="0.25"/>
  <cols>
    <col min="1" max="1" width="4.42578125" bestFit="1" customWidth="1"/>
    <col min="2" max="2" width="27.42578125" customWidth="1"/>
    <col min="3" max="10" width="11.5703125" customWidth="1"/>
  </cols>
  <sheetData>
    <row r="1" spans="1:10" ht="15.75" x14ac:dyDescent="0.25">
      <c r="A1" s="104" t="s">
        <v>147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28.5" customHeight="1" x14ac:dyDescent="0.25">
      <c r="A2" s="92" t="s">
        <v>47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32.25" customHeight="1" x14ac:dyDescent="0.25">
      <c r="A3" s="91" t="s">
        <v>0</v>
      </c>
      <c r="B3" s="91" t="s">
        <v>1</v>
      </c>
      <c r="C3" s="91" t="s">
        <v>2</v>
      </c>
      <c r="D3" s="91"/>
      <c r="E3" s="91" t="s">
        <v>3</v>
      </c>
      <c r="F3" s="91"/>
      <c r="G3" s="91" t="s">
        <v>4</v>
      </c>
      <c r="H3" s="91"/>
      <c r="I3" s="91" t="s">
        <v>6</v>
      </c>
      <c r="J3" s="91"/>
    </row>
    <row r="4" spans="1:10" ht="32.25" customHeight="1" x14ac:dyDescent="0.25">
      <c r="A4" s="91"/>
      <c r="B4" s="91"/>
      <c r="C4" s="91"/>
      <c r="D4" s="91"/>
      <c r="E4" s="91"/>
      <c r="F4" s="91"/>
      <c r="G4" s="91" t="s">
        <v>5</v>
      </c>
      <c r="H4" s="91"/>
      <c r="I4" s="91" t="s">
        <v>7</v>
      </c>
      <c r="J4" s="91"/>
    </row>
    <row r="5" spans="1:10" ht="33" customHeight="1" x14ac:dyDescent="0.25">
      <c r="A5" s="91"/>
      <c r="B5" s="91"/>
      <c r="C5" s="3">
        <v>2024</v>
      </c>
      <c r="D5" s="3">
        <v>2025</v>
      </c>
      <c r="E5" s="3">
        <v>2024</v>
      </c>
      <c r="F5" s="3">
        <v>2025</v>
      </c>
      <c r="G5" s="3">
        <v>2024</v>
      </c>
      <c r="H5" s="3">
        <v>2025</v>
      </c>
      <c r="I5" s="3">
        <v>2024</v>
      </c>
      <c r="J5" s="3">
        <v>2025</v>
      </c>
    </row>
    <row r="6" spans="1:10" ht="35.25" customHeight="1" x14ac:dyDescent="0.25">
      <c r="A6" s="3">
        <v>1</v>
      </c>
      <c r="B6" s="4" t="s">
        <v>129</v>
      </c>
      <c r="C6" s="9">
        <v>624</v>
      </c>
      <c r="D6" s="5">
        <v>623</v>
      </c>
      <c r="E6" s="5">
        <v>271</v>
      </c>
      <c r="F6" s="5">
        <v>638</v>
      </c>
      <c r="G6" s="5">
        <v>707</v>
      </c>
      <c r="H6" s="5">
        <v>832</v>
      </c>
      <c r="I6" s="5">
        <v>931</v>
      </c>
      <c r="J6" s="9">
        <v>832</v>
      </c>
    </row>
    <row r="7" spans="1:10" ht="37.5" customHeight="1" x14ac:dyDescent="0.25">
      <c r="A7" s="3">
        <v>2</v>
      </c>
      <c r="B7" s="4" t="s">
        <v>131</v>
      </c>
      <c r="C7" s="38">
        <v>13</v>
      </c>
      <c r="D7" s="30">
        <v>68</v>
      </c>
      <c r="E7" s="39">
        <v>11</v>
      </c>
      <c r="F7" s="35">
        <v>1</v>
      </c>
      <c r="G7" s="40">
        <v>12</v>
      </c>
      <c r="H7" s="35">
        <v>246</v>
      </c>
      <c r="I7" s="27">
        <v>12</v>
      </c>
      <c r="J7" s="35">
        <v>246</v>
      </c>
    </row>
    <row r="8" spans="1:10" ht="30.75" customHeight="1" x14ac:dyDescent="0.25">
      <c r="A8" s="3">
        <v>3</v>
      </c>
      <c r="B8" s="4" t="s">
        <v>132</v>
      </c>
      <c r="C8" s="9">
        <v>234</v>
      </c>
      <c r="D8" s="5">
        <v>83</v>
      </c>
      <c r="E8" s="5">
        <v>232</v>
      </c>
      <c r="F8" s="28">
        <v>1083</v>
      </c>
      <c r="G8" s="34">
        <v>15760</v>
      </c>
      <c r="H8" s="34">
        <v>15849</v>
      </c>
      <c r="I8" s="34">
        <v>15760</v>
      </c>
      <c r="J8" s="34">
        <v>15849</v>
      </c>
    </row>
    <row r="9" spans="1:10" ht="30.75" customHeight="1" x14ac:dyDescent="0.25">
      <c r="A9" s="3">
        <v>4</v>
      </c>
      <c r="B9" s="4" t="s">
        <v>138</v>
      </c>
      <c r="C9" s="30" t="s">
        <v>92</v>
      </c>
      <c r="D9" s="30" t="s">
        <v>93</v>
      </c>
      <c r="E9" s="30" t="s">
        <v>94</v>
      </c>
      <c r="F9" s="30" t="s">
        <v>95</v>
      </c>
      <c r="G9" s="30">
        <v>101</v>
      </c>
      <c r="H9" s="35">
        <v>167</v>
      </c>
      <c r="I9" s="30">
        <v>101</v>
      </c>
      <c r="J9" s="35">
        <v>167</v>
      </c>
    </row>
    <row r="10" spans="1:10" ht="32.25" customHeight="1" x14ac:dyDescent="0.25">
      <c r="A10" s="3">
        <v>5</v>
      </c>
      <c r="B10" s="4" t="s">
        <v>134</v>
      </c>
      <c r="C10" s="26" t="s">
        <v>63</v>
      </c>
      <c r="D10" s="26" t="s">
        <v>64</v>
      </c>
      <c r="E10" s="26" t="s">
        <v>65</v>
      </c>
      <c r="F10" s="26" t="s">
        <v>66</v>
      </c>
      <c r="G10" s="26" t="s">
        <v>63</v>
      </c>
      <c r="H10" s="26" t="s">
        <v>64</v>
      </c>
      <c r="I10" s="26" t="s">
        <v>63</v>
      </c>
      <c r="J10" s="26" t="s">
        <v>64</v>
      </c>
    </row>
    <row r="11" spans="1:10" ht="30" customHeight="1" x14ac:dyDescent="0.25">
      <c r="A11" s="3">
        <v>6</v>
      </c>
      <c r="B11" s="4" t="s">
        <v>135</v>
      </c>
      <c r="C11" s="31">
        <v>126</v>
      </c>
      <c r="D11" s="31">
        <v>100</v>
      </c>
      <c r="E11" s="34">
        <v>156</v>
      </c>
      <c r="F11" s="34">
        <v>317</v>
      </c>
      <c r="G11" s="31">
        <v>126</v>
      </c>
      <c r="H11" s="27">
        <v>100</v>
      </c>
      <c r="I11" s="31">
        <v>126</v>
      </c>
      <c r="J11" s="34">
        <v>100</v>
      </c>
    </row>
    <row r="12" spans="1:10" ht="27" customHeight="1" x14ac:dyDescent="0.25">
      <c r="A12" s="3">
        <v>7</v>
      </c>
      <c r="B12" s="4" t="s">
        <v>136</v>
      </c>
      <c r="C12" s="31">
        <v>3</v>
      </c>
      <c r="D12" s="31">
        <v>19</v>
      </c>
      <c r="E12" s="34">
        <v>188</v>
      </c>
      <c r="F12" s="34">
        <v>71</v>
      </c>
      <c r="G12" s="31">
        <v>3</v>
      </c>
      <c r="H12" s="27">
        <v>19</v>
      </c>
      <c r="I12" s="31">
        <v>3</v>
      </c>
      <c r="J12" s="38">
        <v>90</v>
      </c>
    </row>
    <row r="13" spans="1:10" ht="32.25" customHeight="1" x14ac:dyDescent="0.25">
      <c r="A13" s="3">
        <v>8</v>
      </c>
      <c r="B13" s="4" t="s">
        <v>130</v>
      </c>
      <c r="C13" s="31">
        <v>0</v>
      </c>
      <c r="D13" s="31">
        <v>0</v>
      </c>
      <c r="E13" s="34">
        <v>0</v>
      </c>
      <c r="F13" s="34">
        <v>0</v>
      </c>
      <c r="G13" s="31">
        <v>89</v>
      </c>
      <c r="H13" s="34">
        <v>0</v>
      </c>
      <c r="I13" s="31">
        <v>89</v>
      </c>
      <c r="J13" s="34">
        <v>0</v>
      </c>
    </row>
    <row r="14" spans="1:10" ht="33" customHeight="1" x14ac:dyDescent="0.25">
      <c r="A14" s="3">
        <v>9</v>
      </c>
      <c r="B14" s="24" t="s">
        <v>137</v>
      </c>
      <c r="C14" s="27">
        <v>481</v>
      </c>
      <c r="D14" s="30">
        <v>509</v>
      </c>
      <c r="E14" s="34">
        <v>1847</v>
      </c>
      <c r="F14" s="27">
        <v>1118</v>
      </c>
      <c r="G14" s="34">
        <v>721</v>
      </c>
      <c r="H14" s="34">
        <v>676</v>
      </c>
      <c r="I14" s="34">
        <v>0</v>
      </c>
      <c r="J14" s="34">
        <v>0</v>
      </c>
    </row>
    <row r="15" spans="1:10" ht="42.75" customHeight="1" x14ac:dyDescent="0.25">
      <c r="A15" s="91" t="s">
        <v>12</v>
      </c>
      <c r="B15" s="91"/>
      <c r="C15" s="23">
        <v>2101</v>
      </c>
      <c r="D15" s="23">
        <v>1768</v>
      </c>
      <c r="E15" s="23">
        <v>3326</v>
      </c>
      <c r="F15" s="41">
        <v>3708</v>
      </c>
      <c r="G15" s="41">
        <v>17916</v>
      </c>
      <c r="H15" s="41">
        <v>18100</v>
      </c>
      <c r="I15" s="41">
        <v>17419</v>
      </c>
      <c r="J15" s="41">
        <v>17495</v>
      </c>
    </row>
  </sheetData>
  <mergeCells count="11">
    <mergeCell ref="A15:B15"/>
    <mergeCell ref="A2:J2"/>
    <mergeCell ref="I3:J3"/>
    <mergeCell ref="I4:J4"/>
    <mergeCell ref="A3:A5"/>
    <mergeCell ref="B3:B5"/>
    <mergeCell ref="C3:D4"/>
    <mergeCell ref="E3:F4"/>
    <mergeCell ref="G3:H3"/>
    <mergeCell ref="G4:H4"/>
    <mergeCell ref="A1:J1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zoomScaleSheetLayoutView="98" workbookViewId="0">
      <selection sqref="A1:B1"/>
    </sheetView>
  </sheetViews>
  <sheetFormatPr defaultRowHeight="15" x14ac:dyDescent="0.25"/>
  <cols>
    <col min="1" max="1" width="4.42578125" bestFit="1" customWidth="1"/>
    <col min="2" max="2" width="21.140625" customWidth="1"/>
    <col min="3" max="3" width="16.5703125" bestFit="1" customWidth="1"/>
    <col min="4" max="4" width="17" customWidth="1"/>
    <col min="5" max="5" width="20" bestFit="1" customWidth="1"/>
    <col min="6" max="6" width="16.5703125" bestFit="1" customWidth="1"/>
    <col min="7" max="7" width="15.5703125" bestFit="1" customWidth="1"/>
    <col min="8" max="8" width="17.42578125" customWidth="1"/>
    <col min="9" max="9" width="12.5703125" customWidth="1"/>
  </cols>
  <sheetData>
    <row r="1" spans="1:10" ht="16.5" thickBot="1" x14ac:dyDescent="0.3">
      <c r="A1" s="89"/>
      <c r="B1" s="90"/>
    </row>
    <row r="2" spans="1:10" ht="23.25" customHeight="1" x14ac:dyDescent="0.25">
      <c r="A2" s="92" t="s">
        <v>49</v>
      </c>
      <c r="B2" s="92"/>
      <c r="C2" s="92"/>
      <c r="D2" s="92"/>
      <c r="E2" s="92"/>
      <c r="F2" s="92"/>
      <c r="G2" s="92"/>
      <c r="H2" s="92"/>
      <c r="I2" s="92"/>
    </row>
    <row r="3" spans="1:10" x14ac:dyDescent="0.25">
      <c r="A3" s="91" t="s">
        <v>0</v>
      </c>
      <c r="B3" s="91" t="s">
        <v>1</v>
      </c>
      <c r="C3" s="91" t="s">
        <v>13</v>
      </c>
      <c r="D3" s="91" t="s">
        <v>14</v>
      </c>
      <c r="E3" s="91" t="s">
        <v>15</v>
      </c>
      <c r="F3" s="91" t="s">
        <v>16</v>
      </c>
      <c r="G3" s="91" t="s">
        <v>17</v>
      </c>
      <c r="H3" s="91" t="s">
        <v>50</v>
      </c>
      <c r="I3" s="91" t="s">
        <v>18</v>
      </c>
      <c r="J3" s="1"/>
    </row>
    <row r="4" spans="1:10" ht="32.25" customHeight="1" x14ac:dyDescent="0.25">
      <c r="A4" s="91"/>
      <c r="B4" s="91"/>
      <c r="C4" s="91"/>
      <c r="D4" s="91"/>
      <c r="E4" s="91"/>
      <c r="F4" s="91"/>
      <c r="G4" s="91"/>
      <c r="H4" s="91"/>
      <c r="I4" s="91"/>
      <c r="J4" s="1"/>
    </row>
    <row r="5" spans="1:10" ht="36" customHeight="1" x14ac:dyDescent="0.25">
      <c r="A5" s="3">
        <v>1</v>
      </c>
      <c r="B5" s="87" t="s">
        <v>129</v>
      </c>
      <c r="C5" s="5">
        <v>399975</v>
      </c>
      <c r="D5" s="5">
        <v>83253</v>
      </c>
      <c r="E5" s="5">
        <v>315621</v>
      </c>
      <c r="F5" s="5">
        <v>83253</v>
      </c>
      <c r="G5" s="5">
        <v>115</v>
      </c>
      <c r="H5" s="5">
        <v>2697</v>
      </c>
      <c r="I5" s="6"/>
      <c r="J5" s="2"/>
    </row>
    <row r="6" spans="1:10" ht="38.25" customHeight="1" x14ac:dyDescent="0.25">
      <c r="A6" s="3">
        <v>2</v>
      </c>
      <c r="B6" s="87" t="s">
        <v>131</v>
      </c>
      <c r="C6" s="34">
        <v>22421</v>
      </c>
      <c r="D6" s="34">
        <v>22221</v>
      </c>
      <c r="E6" s="34">
        <f>C6-D6</f>
        <v>200</v>
      </c>
      <c r="F6" s="34">
        <v>22221</v>
      </c>
      <c r="G6" s="40">
        <v>15</v>
      </c>
      <c r="H6" s="43">
        <f>715+154</f>
        <v>869</v>
      </c>
      <c r="I6" s="7"/>
      <c r="J6" s="2"/>
    </row>
    <row r="7" spans="1:10" ht="32.25" customHeight="1" x14ac:dyDescent="0.25">
      <c r="A7" s="3">
        <v>3</v>
      </c>
      <c r="B7" s="87" t="s">
        <v>132</v>
      </c>
      <c r="C7" s="5">
        <v>21137</v>
      </c>
      <c r="D7" s="5">
        <v>15849</v>
      </c>
      <c r="E7" s="29">
        <v>5288</v>
      </c>
      <c r="F7" s="5">
        <v>15849</v>
      </c>
      <c r="G7" s="5">
        <v>7</v>
      </c>
      <c r="H7" s="32">
        <v>29</v>
      </c>
      <c r="I7" s="6"/>
      <c r="J7" s="2"/>
    </row>
    <row r="8" spans="1:10" ht="39" customHeight="1" x14ac:dyDescent="0.25">
      <c r="A8" s="3">
        <v>4</v>
      </c>
      <c r="B8" s="87" t="s">
        <v>139</v>
      </c>
      <c r="C8" s="30" t="s">
        <v>96</v>
      </c>
      <c r="D8" s="30" t="s">
        <v>96</v>
      </c>
      <c r="E8" s="30" t="s">
        <v>97</v>
      </c>
      <c r="F8" s="30" t="s">
        <v>96</v>
      </c>
      <c r="G8" s="30" t="s">
        <v>98</v>
      </c>
      <c r="H8" s="30" t="s">
        <v>99</v>
      </c>
      <c r="I8" s="6"/>
      <c r="J8" s="2"/>
    </row>
    <row r="9" spans="1:10" ht="39.75" customHeight="1" x14ac:dyDescent="0.25">
      <c r="A9" s="3">
        <v>5</v>
      </c>
      <c r="B9" s="87" t="s">
        <v>134</v>
      </c>
      <c r="C9" s="26" t="s">
        <v>124</v>
      </c>
      <c r="D9" s="26" t="s">
        <v>125</v>
      </c>
      <c r="E9" s="26" t="s">
        <v>126</v>
      </c>
      <c r="F9" s="26" t="s">
        <v>125</v>
      </c>
      <c r="G9" s="26" t="s">
        <v>67</v>
      </c>
      <c r="H9" s="26" t="s">
        <v>68</v>
      </c>
      <c r="I9" s="6"/>
      <c r="J9" s="2"/>
    </row>
    <row r="10" spans="1:10" ht="41.25" customHeight="1" x14ac:dyDescent="0.25">
      <c r="A10" s="3">
        <v>6</v>
      </c>
      <c r="B10" s="87" t="s">
        <v>140</v>
      </c>
      <c r="C10" s="27">
        <v>23297</v>
      </c>
      <c r="D10" s="27">
        <v>4131</v>
      </c>
      <c r="E10" s="27">
        <v>19166</v>
      </c>
      <c r="F10" s="27">
        <v>22638</v>
      </c>
      <c r="G10" s="27">
        <v>35</v>
      </c>
      <c r="H10" s="31">
        <v>108</v>
      </c>
      <c r="I10" s="33"/>
      <c r="J10" s="2"/>
    </row>
    <row r="11" spans="1:10" ht="33.75" customHeight="1" x14ac:dyDescent="0.25">
      <c r="A11" s="3">
        <v>7</v>
      </c>
      <c r="B11" s="87" t="s">
        <v>136</v>
      </c>
      <c r="C11" s="42">
        <v>18.591000000000001</v>
      </c>
      <c r="D11" s="44">
        <v>1.407</v>
      </c>
      <c r="E11" s="42">
        <v>17.184000000000001</v>
      </c>
      <c r="F11" s="42">
        <v>1.407</v>
      </c>
      <c r="G11" s="31">
        <v>9</v>
      </c>
      <c r="H11" s="31">
        <v>146</v>
      </c>
      <c r="I11" s="15"/>
      <c r="J11" s="2"/>
    </row>
    <row r="12" spans="1:10" ht="37.5" customHeight="1" x14ac:dyDescent="0.25">
      <c r="A12" s="3">
        <v>8</v>
      </c>
      <c r="B12" s="87" t="s">
        <v>130</v>
      </c>
      <c r="C12" s="27">
        <v>26776</v>
      </c>
      <c r="D12" s="27">
        <v>23823</v>
      </c>
      <c r="E12" s="27">
        <v>2953</v>
      </c>
      <c r="F12" s="27">
        <v>21256</v>
      </c>
      <c r="G12" s="27">
        <v>16</v>
      </c>
      <c r="H12" s="31">
        <v>93</v>
      </c>
      <c r="I12" s="15"/>
      <c r="J12" s="2"/>
    </row>
    <row r="13" spans="1:10" ht="39" customHeight="1" x14ac:dyDescent="0.25">
      <c r="A13" s="3">
        <v>9</v>
      </c>
      <c r="B13" s="88" t="s">
        <v>137</v>
      </c>
      <c r="C13" s="27">
        <v>90241</v>
      </c>
      <c r="D13" s="27">
        <v>79527</v>
      </c>
      <c r="E13" s="27">
        <v>34818</v>
      </c>
      <c r="F13" s="27">
        <v>18510</v>
      </c>
      <c r="G13" s="27">
        <v>71</v>
      </c>
      <c r="H13" s="34">
        <v>5149</v>
      </c>
      <c r="I13" s="8"/>
      <c r="J13" s="2"/>
    </row>
    <row r="14" spans="1:10" ht="39.75" customHeight="1" x14ac:dyDescent="0.25">
      <c r="A14" s="91" t="s">
        <v>12</v>
      </c>
      <c r="B14" s="91"/>
      <c r="C14" s="17">
        <v>692935</v>
      </c>
      <c r="D14" s="17">
        <v>296764</v>
      </c>
      <c r="E14" s="17">
        <v>436348</v>
      </c>
      <c r="F14" s="17">
        <v>251687</v>
      </c>
      <c r="G14" s="17">
        <v>346</v>
      </c>
      <c r="H14" s="17">
        <v>12068</v>
      </c>
      <c r="I14" s="4"/>
      <c r="J14" s="1"/>
    </row>
  </sheetData>
  <mergeCells count="12">
    <mergeCell ref="A1:B1"/>
    <mergeCell ref="G3:G4"/>
    <mergeCell ref="H3:H4"/>
    <mergeCell ref="I3:I4"/>
    <mergeCell ref="A14:B14"/>
    <mergeCell ref="A2:I2"/>
    <mergeCell ref="A3:A4"/>
    <mergeCell ref="B3:B4"/>
    <mergeCell ref="C3:C4"/>
    <mergeCell ref="D3:D4"/>
    <mergeCell ref="E3:E4"/>
    <mergeCell ref="F3:F4"/>
  </mergeCells>
  <pageMargins left="0.7" right="0.7" top="0.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="62" zoomScaleNormal="62" zoomScaleSheetLayoutView="89" workbookViewId="0">
      <selection activeCell="F7" sqref="F7"/>
    </sheetView>
  </sheetViews>
  <sheetFormatPr defaultRowHeight="15" x14ac:dyDescent="0.25"/>
  <cols>
    <col min="2" max="9" width="13.28515625" customWidth="1"/>
    <col min="10" max="10" width="12" customWidth="1"/>
    <col min="11" max="14" width="13.28515625" customWidth="1"/>
  </cols>
  <sheetData>
    <row r="1" spans="1:14" ht="15.75" x14ac:dyDescent="0.25">
      <c r="A1" s="94"/>
      <c r="B1" s="95"/>
    </row>
    <row r="2" spans="1:14" ht="36" customHeight="1" x14ac:dyDescent="0.25">
      <c r="A2" s="97" t="s">
        <v>51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45.75" customHeight="1" x14ac:dyDescent="0.25">
      <c r="A3" s="98" t="s">
        <v>0</v>
      </c>
      <c r="B3" s="98" t="s">
        <v>1</v>
      </c>
      <c r="C3" s="98" t="s">
        <v>45</v>
      </c>
      <c r="D3" s="98"/>
      <c r="E3" s="98"/>
      <c r="F3" s="98"/>
      <c r="G3" s="98"/>
      <c r="H3" s="98"/>
      <c r="I3" s="98" t="s">
        <v>55</v>
      </c>
      <c r="J3" s="98"/>
      <c r="K3" s="98"/>
      <c r="L3" s="98"/>
      <c r="M3" s="98"/>
      <c r="N3" s="98"/>
    </row>
    <row r="4" spans="1:14" ht="45.75" customHeight="1" x14ac:dyDescent="0.25">
      <c r="A4" s="98"/>
      <c r="B4" s="98"/>
      <c r="C4" s="98" t="s">
        <v>20</v>
      </c>
      <c r="D4" s="98" t="s">
        <v>21</v>
      </c>
      <c r="E4" s="98" t="s">
        <v>22</v>
      </c>
      <c r="F4" s="98" t="s">
        <v>23</v>
      </c>
      <c r="G4" s="93" t="s">
        <v>24</v>
      </c>
      <c r="H4" s="93"/>
      <c r="I4" s="98" t="s">
        <v>20</v>
      </c>
      <c r="J4" s="98" t="s">
        <v>21</v>
      </c>
      <c r="K4" s="98" t="s">
        <v>32</v>
      </c>
      <c r="L4" s="98" t="s">
        <v>25</v>
      </c>
      <c r="M4" s="93" t="s">
        <v>24</v>
      </c>
      <c r="N4" s="93"/>
    </row>
    <row r="5" spans="1:14" ht="53.25" customHeight="1" x14ac:dyDescent="0.25">
      <c r="A5" s="98"/>
      <c r="B5" s="98"/>
      <c r="C5" s="98"/>
      <c r="D5" s="98"/>
      <c r="E5" s="98"/>
      <c r="F5" s="98"/>
      <c r="G5" s="54" t="s">
        <v>26</v>
      </c>
      <c r="H5" s="55" t="s">
        <v>27</v>
      </c>
      <c r="I5" s="98"/>
      <c r="J5" s="98"/>
      <c r="K5" s="98"/>
      <c r="L5" s="98"/>
      <c r="M5" s="55" t="s">
        <v>26</v>
      </c>
      <c r="N5" s="55" t="s">
        <v>27</v>
      </c>
    </row>
    <row r="6" spans="1:14" ht="45.75" customHeight="1" x14ac:dyDescent="0.25">
      <c r="A6" s="54">
        <v>1</v>
      </c>
      <c r="B6" s="56" t="s">
        <v>28</v>
      </c>
      <c r="C6" s="57">
        <v>185425</v>
      </c>
      <c r="D6" s="57">
        <v>46546</v>
      </c>
      <c r="E6" s="57">
        <v>152500</v>
      </c>
      <c r="F6" s="58">
        <f>SUM(C6:E6)</f>
        <v>384471</v>
      </c>
      <c r="G6" s="57">
        <v>55877</v>
      </c>
      <c r="H6" s="57">
        <v>50897</v>
      </c>
      <c r="I6" s="57">
        <v>180500</v>
      </c>
      <c r="J6" s="57">
        <v>60000</v>
      </c>
      <c r="K6" s="57">
        <v>155000</v>
      </c>
      <c r="L6" s="58">
        <v>395500</v>
      </c>
      <c r="M6" s="57">
        <v>42663</v>
      </c>
      <c r="N6" s="57">
        <v>16787</v>
      </c>
    </row>
    <row r="7" spans="1:14" ht="45.75" customHeight="1" x14ac:dyDescent="0.25">
      <c r="A7" s="54">
        <v>2</v>
      </c>
      <c r="B7" s="56" t="s">
        <v>29</v>
      </c>
      <c r="C7" s="59">
        <v>204533</v>
      </c>
      <c r="D7" s="59">
        <v>91015</v>
      </c>
      <c r="E7" s="59">
        <v>35398</v>
      </c>
      <c r="F7" s="59">
        <v>330946</v>
      </c>
      <c r="G7" s="59">
        <v>38148</v>
      </c>
      <c r="H7" s="59">
        <v>35398</v>
      </c>
      <c r="I7" s="59">
        <v>175748</v>
      </c>
      <c r="J7" s="59">
        <v>72112</v>
      </c>
      <c r="K7" s="59">
        <v>45772</v>
      </c>
      <c r="L7" s="59">
        <v>293632</v>
      </c>
      <c r="M7" s="59">
        <v>39668</v>
      </c>
      <c r="N7" s="59">
        <v>45772</v>
      </c>
    </row>
    <row r="8" spans="1:14" ht="45.75" customHeight="1" x14ac:dyDescent="0.25">
      <c r="A8" s="54">
        <v>3</v>
      </c>
      <c r="B8" s="56" t="s">
        <v>8</v>
      </c>
      <c r="C8" s="60">
        <v>270425</v>
      </c>
      <c r="D8" s="60">
        <v>1053971</v>
      </c>
      <c r="E8" s="60">
        <v>36001</v>
      </c>
      <c r="F8" s="60">
        <f>1324396+E8</f>
        <v>1360397</v>
      </c>
      <c r="G8" s="60">
        <v>92909</v>
      </c>
      <c r="H8" s="60">
        <v>58549</v>
      </c>
      <c r="I8" s="60">
        <v>401516</v>
      </c>
      <c r="J8" s="60">
        <v>1068877</v>
      </c>
      <c r="K8" s="61">
        <v>38746</v>
      </c>
      <c r="L8" s="60">
        <f>I8+J8+K8</f>
        <v>1509139</v>
      </c>
      <c r="M8" s="60">
        <v>115612</v>
      </c>
      <c r="N8" s="60">
        <v>63755</v>
      </c>
    </row>
    <row r="9" spans="1:14" ht="45.75" customHeight="1" x14ac:dyDescent="0.25">
      <c r="A9" s="54">
        <v>4</v>
      </c>
      <c r="B9" s="56" t="s">
        <v>19</v>
      </c>
      <c r="C9" s="62" t="s">
        <v>100</v>
      </c>
      <c r="D9" s="63" t="s">
        <v>101</v>
      </c>
      <c r="E9" s="63" t="s">
        <v>102</v>
      </c>
      <c r="F9" s="63" t="s">
        <v>103</v>
      </c>
      <c r="G9" s="63" t="s">
        <v>104</v>
      </c>
      <c r="H9" s="63" t="s">
        <v>105</v>
      </c>
      <c r="I9" s="63" t="s">
        <v>106</v>
      </c>
      <c r="J9" s="63" t="s">
        <v>107</v>
      </c>
      <c r="K9" s="63" t="s">
        <v>108</v>
      </c>
      <c r="L9" s="63" t="s">
        <v>109</v>
      </c>
      <c r="M9" s="63" t="s">
        <v>110</v>
      </c>
      <c r="N9" s="63" t="s">
        <v>111</v>
      </c>
    </row>
    <row r="10" spans="1:14" ht="45.75" customHeight="1" x14ac:dyDescent="0.25">
      <c r="A10" s="54">
        <v>5</v>
      </c>
      <c r="B10" s="56" t="s">
        <v>9</v>
      </c>
      <c r="C10" s="64" t="s">
        <v>69</v>
      </c>
      <c r="D10" s="49" t="s">
        <v>70</v>
      </c>
      <c r="E10" s="49" t="s">
        <v>71</v>
      </c>
      <c r="F10" s="49" t="s">
        <v>72</v>
      </c>
      <c r="G10" s="49" t="s">
        <v>73</v>
      </c>
      <c r="H10" s="49" t="s">
        <v>128</v>
      </c>
      <c r="I10" s="49" t="s">
        <v>74</v>
      </c>
      <c r="J10" s="49" t="s">
        <v>75</v>
      </c>
      <c r="K10" s="49" t="s">
        <v>76</v>
      </c>
      <c r="L10" s="49" t="s">
        <v>77</v>
      </c>
      <c r="M10" s="49" t="s">
        <v>78</v>
      </c>
      <c r="N10" s="49" t="s">
        <v>127</v>
      </c>
    </row>
    <row r="11" spans="1:14" ht="45.75" customHeight="1" x14ac:dyDescent="0.25">
      <c r="A11" s="46">
        <v>6</v>
      </c>
      <c r="B11" s="65" t="s">
        <v>10</v>
      </c>
      <c r="C11" s="66" t="s">
        <v>59</v>
      </c>
      <c r="D11" s="67" t="s">
        <v>58</v>
      </c>
      <c r="E11" s="68" t="s">
        <v>61</v>
      </c>
      <c r="F11" s="69" t="s">
        <v>57</v>
      </c>
      <c r="G11" s="70" t="s">
        <v>60</v>
      </c>
      <c r="H11" s="71" t="s">
        <v>54</v>
      </c>
      <c r="I11" s="72">
        <v>540.78300000000002</v>
      </c>
      <c r="J11" s="67" t="s">
        <v>62</v>
      </c>
      <c r="K11" s="73">
        <v>244.12799999999999</v>
      </c>
      <c r="L11" s="74" t="s">
        <v>56</v>
      </c>
      <c r="M11" s="73">
        <v>213.88399999999999</v>
      </c>
      <c r="N11" s="71" t="s">
        <v>54</v>
      </c>
    </row>
    <row r="12" spans="1:14" ht="45.75" customHeight="1" x14ac:dyDescent="0.25">
      <c r="A12" s="54">
        <v>7</v>
      </c>
      <c r="B12" s="56" t="s">
        <v>11</v>
      </c>
      <c r="C12" s="75">
        <v>75946</v>
      </c>
      <c r="D12" s="75">
        <v>870</v>
      </c>
      <c r="E12" s="75">
        <v>26319</v>
      </c>
      <c r="F12" s="75">
        <v>112371</v>
      </c>
      <c r="G12" s="75">
        <v>9236</v>
      </c>
      <c r="H12" s="76" t="s">
        <v>120</v>
      </c>
      <c r="I12" s="77" t="s">
        <v>121</v>
      </c>
      <c r="J12" s="78">
        <v>1599</v>
      </c>
      <c r="K12" s="79">
        <v>23048</v>
      </c>
      <c r="L12" s="79">
        <v>220879</v>
      </c>
      <c r="M12" s="79">
        <v>89850</v>
      </c>
      <c r="N12" s="76" t="s">
        <v>122</v>
      </c>
    </row>
    <row r="13" spans="1:14" ht="45.75" customHeight="1" x14ac:dyDescent="0.25">
      <c r="A13" s="46">
        <v>8</v>
      </c>
      <c r="B13" s="65" t="s">
        <v>48</v>
      </c>
      <c r="C13" s="75">
        <v>0</v>
      </c>
      <c r="D13" s="80">
        <v>30</v>
      </c>
      <c r="E13" s="75">
        <v>10500</v>
      </c>
      <c r="F13" s="80">
        <v>101856</v>
      </c>
      <c r="G13" s="75">
        <v>0</v>
      </c>
      <c r="H13" s="60">
        <v>0</v>
      </c>
      <c r="I13" s="81">
        <v>0</v>
      </c>
      <c r="J13" s="78">
        <v>25</v>
      </c>
      <c r="K13" s="79">
        <v>15500</v>
      </c>
      <c r="L13" s="82">
        <v>101839</v>
      </c>
      <c r="M13" s="83">
        <v>0</v>
      </c>
      <c r="N13" s="84">
        <v>0</v>
      </c>
    </row>
    <row r="14" spans="1:14" ht="45.75" customHeight="1" x14ac:dyDescent="0.25">
      <c r="A14" s="54">
        <v>9</v>
      </c>
      <c r="B14" s="56" t="s">
        <v>53</v>
      </c>
      <c r="C14" s="85">
        <v>615340</v>
      </c>
      <c r="D14" s="85">
        <v>21363</v>
      </c>
      <c r="E14" s="85">
        <v>5</v>
      </c>
      <c r="F14" s="85">
        <v>636370</v>
      </c>
      <c r="G14" s="85">
        <v>62500</v>
      </c>
      <c r="H14" s="85">
        <v>21399</v>
      </c>
      <c r="I14" s="85">
        <v>731139</v>
      </c>
      <c r="J14" s="85">
        <v>27289</v>
      </c>
      <c r="K14" s="85">
        <v>19</v>
      </c>
      <c r="L14" s="85">
        <v>758428</v>
      </c>
      <c r="M14" s="85">
        <v>84400</v>
      </c>
      <c r="N14" s="85">
        <v>29790</v>
      </c>
    </row>
    <row r="15" spans="1:14" ht="45.75" customHeight="1" x14ac:dyDescent="0.25">
      <c r="A15" s="96" t="s">
        <v>12</v>
      </c>
      <c r="B15" s="96"/>
      <c r="C15" s="86">
        <v>1990625</v>
      </c>
      <c r="D15" s="86">
        <v>1284183</v>
      </c>
      <c r="E15" s="86">
        <v>537404</v>
      </c>
      <c r="F15" s="86">
        <v>3812212</v>
      </c>
      <c r="G15" s="86">
        <v>590963</v>
      </c>
      <c r="H15" s="86">
        <v>171286</v>
      </c>
      <c r="I15" s="86">
        <v>2414203</v>
      </c>
      <c r="J15" s="86">
        <v>1287987</v>
      </c>
      <c r="K15" s="86">
        <v>764751</v>
      </c>
      <c r="L15" s="86" t="s">
        <v>123</v>
      </c>
      <c r="M15" s="86">
        <v>666099</v>
      </c>
      <c r="N15" s="86">
        <v>159829</v>
      </c>
    </row>
    <row r="16" spans="1:14" x14ac:dyDescent="0.25">
      <c r="C16" s="21"/>
    </row>
  </sheetData>
  <mergeCells count="17">
    <mergeCell ref="L4:L5"/>
    <mergeCell ref="M4:N4"/>
    <mergeCell ref="A1:B1"/>
    <mergeCell ref="A15:B15"/>
    <mergeCell ref="A2:N2"/>
    <mergeCell ref="A3:A5"/>
    <mergeCell ref="B3:B5"/>
    <mergeCell ref="C3:H3"/>
    <mergeCell ref="I3:N3"/>
    <mergeCell ref="C4:C5"/>
    <mergeCell ref="D4:D5"/>
    <mergeCell ref="E4:E5"/>
    <mergeCell ref="F4:F5"/>
    <mergeCell ref="G4:H4"/>
    <mergeCell ref="I4:I5"/>
    <mergeCell ref="J4:J5"/>
    <mergeCell ref="K4:K5"/>
  </mergeCells>
  <pageMargins left="0.45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Normal="100" zoomScaleSheetLayoutView="106" workbookViewId="0">
      <selection activeCell="F4" sqref="F4:H5"/>
    </sheetView>
  </sheetViews>
  <sheetFormatPr defaultRowHeight="15" x14ac:dyDescent="0.25"/>
  <cols>
    <col min="1" max="1" width="6.42578125" customWidth="1"/>
    <col min="2" max="2" width="24" customWidth="1"/>
  </cols>
  <sheetData>
    <row r="1" spans="1:14" ht="16.5" thickBot="1" x14ac:dyDescent="0.3">
      <c r="A1" s="89"/>
      <c r="B1" s="90"/>
    </row>
    <row r="2" spans="1:14" ht="15.75" x14ac:dyDescent="0.25">
      <c r="A2" s="99" t="s">
        <v>148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ht="29.25" customHeight="1" x14ac:dyDescent="0.25">
      <c r="A3" s="91" t="s">
        <v>0</v>
      </c>
      <c r="B3" s="91" t="s">
        <v>1</v>
      </c>
      <c r="C3" s="101" t="s">
        <v>45</v>
      </c>
      <c r="D3" s="101"/>
      <c r="E3" s="101"/>
      <c r="F3" s="101"/>
      <c r="G3" s="101"/>
      <c r="H3" s="101"/>
      <c r="I3" s="101" t="s">
        <v>52</v>
      </c>
      <c r="J3" s="101"/>
      <c r="K3" s="101"/>
      <c r="L3" s="101"/>
      <c r="M3" s="101"/>
      <c r="N3" s="101"/>
    </row>
    <row r="4" spans="1:14" ht="29.25" customHeight="1" x14ac:dyDescent="0.25">
      <c r="A4" s="91"/>
      <c r="B4" s="91"/>
      <c r="C4" s="100" t="s">
        <v>35</v>
      </c>
      <c r="D4" s="100"/>
      <c r="E4" s="100"/>
      <c r="F4" s="91" t="s">
        <v>30</v>
      </c>
      <c r="G4" s="91"/>
      <c r="H4" s="91"/>
      <c r="I4" s="91" t="s">
        <v>35</v>
      </c>
      <c r="J4" s="91"/>
      <c r="K4" s="91"/>
      <c r="L4" s="91" t="s">
        <v>30</v>
      </c>
      <c r="M4" s="91"/>
      <c r="N4" s="91"/>
    </row>
    <row r="5" spans="1:14" ht="29.25" customHeight="1" x14ac:dyDescent="0.25">
      <c r="A5" s="91"/>
      <c r="B5" s="91"/>
      <c r="C5" s="100"/>
      <c r="D5" s="100"/>
      <c r="E5" s="100"/>
      <c r="F5" s="91"/>
      <c r="G5" s="91"/>
      <c r="H5" s="91"/>
      <c r="I5" s="91"/>
      <c r="J5" s="91"/>
      <c r="K5" s="91"/>
      <c r="L5" s="91"/>
      <c r="M5" s="91"/>
      <c r="N5" s="91"/>
    </row>
    <row r="6" spans="1:14" ht="29.25" customHeight="1" x14ac:dyDescent="0.25">
      <c r="A6" s="91"/>
      <c r="B6" s="91"/>
      <c r="C6" s="6" t="s">
        <v>31</v>
      </c>
      <c r="D6" s="6" t="s">
        <v>32</v>
      </c>
      <c r="E6" s="3" t="s">
        <v>23</v>
      </c>
      <c r="F6" s="6" t="s">
        <v>33</v>
      </c>
      <c r="G6" s="6" t="s">
        <v>32</v>
      </c>
      <c r="H6" s="3" t="s">
        <v>23</v>
      </c>
      <c r="I6" s="6" t="s">
        <v>31</v>
      </c>
      <c r="J6" s="6" t="s">
        <v>32</v>
      </c>
      <c r="K6" s="3" t="s">
        <v>23</v>
      </c>
      <c r="L6" s="6" t="s">
        <v>33</v>
      </c>
      <c r="M6" s="6" t="s">
        <v>46</v>
      </c>
      <c r="N6" s="3" t="s">
        <v>23</v>
      </c>
    </row>
    <row r="7" spans="1:14" ht="25.5" x14ac:dyDescent="0.25">
      <c r="A7" s="3">
        <v>1</v>
      </c>
      <c r="B7" s="52" t="s">
        <v>142</v>
      </c>
      <c r="C7" s="18">
        <v>8</v>
      </c>
      <c r="D7" s="18">
        <v>3</v>
      </c>
      <c r="E7" s="18">
        <v>11</v>
      </c>
      <c r="F7" s="18">
        <v>2</v>
      </c>
      <c r="G7" s="18">
        <v>25</v>
      </c>
      <c r="H7" s="18">
        <v>27</v>
      </c>
      <c r="I7" s="18">
        <v>4</v>
      </c>
      <c r="J7" s="18">
        <v>25</v>
      </c>
      <c r="K7" s="18">
        <v>29</v>
      </c>
      <c r="L7" s="18">
        <v>1</v>
      </c>
      <c r="M7" s="18">
        <v>3</v>
      </c>
      <c r="N7" s="18">
        <v>4</v>
      </c>
    </row>
    <row r="8" spans="1:14" ht="25.5" x14ac:dyDescent="0.25">
      <c r="A8" s="3">
        <v>2</v>
      </c>
      <c r="B8" s="52" t="s">
        <v>145</v>
      </c>
      <c r="C8" s="22">
        <v>2</v>
      </c>
      <c r="D8" s="22">
        <v>3</v>
      </c>
      <c r="E8" s="22">
        <v>5</v>
      </c>
      <c r="F8" s="22">
        <v>20</v>
      </c>
      <c r="G8" s="20">
        <v>2</v>
      </c>
      <c r="H8" s="22">
        <v>22</v>
      </c>
      <c r="I8" s="22">
        <v>7</v>
      </c>
      <c r="J8" s="22">
        <v>3</v>
      </c>
      <c r="K8" s="22">
        <v>10</v>
      </c>
      <c r="L8" s="22">
        <v>0</v>
      </c>
      <c r="M8" s="22">
        <v>21</v>
      </c>
      <c r="N8" s="22">
        <v>21</v>
      </c>
    </row>
    <row r="9" spans="1:14" ht="29.25" customHeight="1" x14ac:dyDescent="0.25">
      <c r="A9" s="3">
        <v>3</v>
      </c>
      <c r="B9" s="52" t="s">
        <v>132</v>
      </c>
      <c r="C9" s="18">
        <v>3</v>
      </c>
      <c r="D9" s="18">
        <v>0</v>
      </c>
      <c r="E9" s="18">
        <v>3</v>
      </c>
      <c r="F9" s="18">
        <v>0</v>
      </c>
      <c r="G9" s="18">
        <v>25</v>
      </c>
      <c r="H9" s="18">
        <v>25</v>
      </c>
      <c r="I9" s="18">
        <v>3</v>
      </c>
      <c r="J9" s="18">
        <v>0</v>
      </c>
      <c r="K9" s="18">
        <v>3</v>
      </c>
      <c r="L9" s="18">
        <v>0</v>
      </c>
      <c r="M9" s="18">
        <v>23</v>
      </c>
      <c r="N9" s="18">
        <v>23</v>
      </c>
    </row>
    <row r="10" spans="1:14" ht="25.5" x14ac:dyDescent="0.25">
      <c r="A10" s="3">
        <v>4</v>
      </c>
      <c r="B10" s="52" t="s">
        <v>141</v>
      </c>
      <c r="C10" s="19" t="s">
        <v>81</v>
      </c>
      <c r="D10" s="19" t="s">
        <v>91</v>
      </c>
      <c r="E10" s="19" t="s">
        <v>81</v>
      </c>
      <c r="F10" s="19" t="s">
        <v>112</v>
      </c>
      <c r="G10" s="19" t="s">
        <v>113</v>
      </c>
      <c r="H10" s="19" t="s">
        <v>114</v>
      </c>
      <c r="I10" s="19" t="s">
        <v>115</v>
      </c>
      <c r="J10" s="19" t="s">
        <v>112</v>
      </c>
      <c r="K10" s="19" t="s">
        <v>116</v>
      </c>
      <c r="L10" s="19" t="s">
        <v>81</v>
      </c>
      <c r="M10" s="19" t="s">
        <v>117</v>
      </c>
      <c r="N10" s="19" t="s">
        <v>118</v>
      </c>
    </row>
    <row r="11" spans="1:14" ht="29.25" customHeight="1" x14ac:dyDescent="0.25">
      <c r="A11" s="3">
        <v>5</v>
      </c>
      <c r="B11" s="52" t="s">
        <v>134</v>
      </c>
      <c r="C11" s="26" t="s">
        <v>79</v>
      </c>
      <c r="D11" s="26" t="s">
        <v>80</v>
      </c>
      <c r="E11" s="26" t="s">
        <v>81</v>
      </c>
      <c r="F11" s="26" t="s">
        <v>82</v>
      </c>
      <c r="G11" s="26" t="s">
        <v>83</v>
      </c>
      <c r="H11" s="26" t="s">
        <v>84</v>
      </c>
      <c r="I11" s="26" t="s">
        <v>81</v>
      </c>
      <c r="J11" s="26" t="s">
        <v>82</v>
      </c>
      <c r="K11" s="26" t="s">
        <v>85</v>
      </c>
      <c r="L11" s="26" t="s">
        <v>80</v>
      </c>
      <c r="M11" s="26" t="s">
        <v>83</v>
      </c>
      <c r="N11" s="26" t="s">
        <v>86</v>
      </c>
    </row>
    <row r="12" spans="1:14" ht="25.5" x14ac:dyDescent="0.25">
      <c r="A12" s="3">
        <v>6</v>
      </c>
      <c r="B12" s="52" t="s">
        <v>146</v>
      </c>
      <c r="C12" s="18">
        <v>5</v>
      </c>
      <c r="D12" s="18">
        <v>13</v>
      </c>
      <c r="E12" s="18">
        <v>18</v>
      </c>
      <c r="F12" s="18">
        <v>1</v>
      </c>
      <c r="G12" s="18">
        <v>0</v>
      </c>
      <c r="H12" s="18">
        <v>1</v>
      </c>
      <c r="I12" s="18">
        <v>9</v>
      </c>
      <c r="J12" s="18">
        <v>10</v>
      </c>
      <c r="K12" s="18">
        <v>19</v>
      </c>
      <c r="L12" s="18">
        <v>1</v>
      </c>
      <c r="M12" s="18">
        <v>1</v>
      </c>
      <c r="N12" s="18">
        <v>2</v>
      </c>
    </row>
    <row r="13" spans="1:14" ht="29.25" customHeight="1" x14ac:dyDescent="0.25">
      <c r="A13" s="3">
        <v>7</v>
      </c>
      <c r="B13" s="52" t="s">
        <v>144</v>
      </c>
      <c r="C13" s="18">
        <v>3</v>
      </c>
      <c r="D13" s="18">
        <v>2</v>
      </c>
      <c r="E13" s="18">
        <v>5</v>
      </c>
      <c r="F13" s="18">
        <v>0</v>
      </c>
      <c r="G13" s="18">
        <v>21</v>
      </c>
      <c r="H13" s="18">
        <v>21</v>
      </c>
      <c r="I13" s="18">
        <v>5</v>
      </c>
      <c r="J13" s="18">
        <v>5</v>
      </c>
      <c r="K13" s="18">
        <v>10</v>
      </c>
      <c r="L13" s="18">
        <v>0</v>
      </c>
      <c r="M13" s="18">
        <v>2</v>
      </c>
      <c r="N13" s="18">
        <v>2</v>
      </c>
    </row>
    <row r="14" spans="1:14" ht="29.25" customHeight="1" x14ac:dyDescent="0.25">
      <c r="A14" s="3">
        <v>8</v>
      </c>
      <c r="B14" s="52" t="s">
        <v>130</v>
      </c>
      <c r="C14" s="18">
        <v>2</v>
      </c>
      <c r="D14" s="18">
        <v>3</v>
      </c>
      <c r="E14" s="18">
        <v>5</v>
      </c>
      <c r="F14" s="18">
        <v>0</v>
      </c>
      <c r="G14" s="18">
        <v>0</v>
      </c>
      <c r="H14" s="18">
        <v>0</v>
      </c>
      <c r="I14" s="18">
        <v>6</v>
      </c>
      <c r="J14" s="18">
        <v>3</v>
      </c>
      <c r="K14" s="18">
        <v>9</v>
      </c>
      <c r="L14" s="18">
        <v>0</v>
      </c>
      <c r="M14" s="18">
        <v>0</v>
      </c>
      <c r="N14" s="18">
        <v>0</v>
      </c>
    </row>
    <row r="15" spans="1:14" ht="29.25" customHeight="1" x14ac:dyDescent="0.25">
      <c r="A15" s="3">
        <v>9</v>
      </c>
      <c r="B15" s="53" t="s">
        <v>137</v>
      </c>
      <c r="C15" s="18">
        <v>9</v>
      </c>
      <c r="D15" s="18">
        <v>2</v>
      </c>
      <c r="E15" s="18">
        <v>11</v>
      </c>
      <c r="F15" s="18">
        <v>0</v>
      </c>
      <c r="G15" s="18">
        <v>0</v>
      </c>
      <c r="H15" s="18">
        <v>0</v>
      </c>
      <c r="I15" s="18">
        <v>7</v>
      </c>
      <c r="J15" s="18">
        <v>1</v>
      </c>
      <c r="K15" s="18">
        <v>8</v>
      </c>
      <c r="L15" s="18">
        <v>1</v>
      </c>
      <c r="M15" s="18">
        <v>1</v>
      </c>
      <c r="N15" s="18">
        <v>2</v>
      </c>
    </row>
    <row r="16" spans="1:14" ht="29.25" customHeight="1" x14ac:dyDescent="0.25">
      <c r="A16" s="91" t="s">
        <v>34</v>
      </c>
      <c r="B16" s="91"/>
      <c r="C16" s="18">
        <v>39</v>
      </c>
      <c r="D16" s="18">
        <v>27</v>
      </c>
      <c r="E16" s="36">
        <v>66</v>
      </c>
      <c r="F16" s="18">
        <v>26</v>
      </c>
      <c r="G16" s="18">
        <v>98</v>
      </c>
      <c r="H16" s="36">
        <v>124</v>
      </c>
      <c r="I16" s="18">
        <v>50</v>
      </c>
      <c r="J16" s="18">
        <v>50</v>
      </c>
      <c r="K16" s="36">
        <v>100</v>
      </c>
      <c r="L16" s="18">
        <v>8</v>
      </c>
      <c r="M16" s="18">
        <v>81</v>
      </c>
      <c r="N16" s="36">
        <v>89</v>
      </c>
    </row>
  </sheetData>
  <mergeCells count="11">
    <mergeCell ref="A1:B1"/>
    <mergeCell ref="A16:B16"/>
    <mergeCell ref="A2:N2"/>
    <mergeCell ref="A3:A6"/>
    <mergeCell ref="B3:B6"/>
    <mergeCell ref="C4:E5"/>
    <mergeCell ref="I4:K5"/>
    <mergeCell ref="C3:H3"/>
    <mergeCell ref="I3:N3"/>
    <mergeCell ref="F4:H5"/>
    <mergeCell ref="L4:N5"/>
  </mergeCells>
  <pageMargins left="0.7" right="0.7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Normal="100" zoomScaleSheetLayoutView="100" workbookViewId="0">
      <selection activeCell="D9" sqref="D9"/>
    </sheetView>
  </sheetViews>
  <sheetFormatPr defaultRowHeight="15" x14ac:dyDescent="0.25"/>
  <cols>
    <col min="1" max="1" width="9.140625" customWidth="1"/>
    <col min="2" max="2" width="24.85546875" customWidth="1"/>
    <col min="3" max="9" width="14" customWidth="1"/>
  </cols>
  <sheetData>
    <row r="1" spans="1:9" ht="16.5" thickBot="1" x14ac:dyDescent="0.3">
      <c r="A1" s="89"/>
      <c r="B1" s="90"/>
    </row>
    <row r="2" spans="1:9" ht="19.5" customHeight="1" x14ac:dyDescent="0.25">
      <c r="A2" s="99" t="s">
        <v>149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103" t="s">
        <v>0</v>
      </c>
      <c r="B3" s="103" t="s">
        <v>1</v>
      </c>
      <c r="C3" s="103" t="s">
        <v>37</v>
      </c>
      <c r="D3" s="103"/>
      <c r="E3" s="103"/>
      <c r="F3" s="103" t="s">
        <v>38</v>
      </c>
      <c r="G3" s="103"/>
      <c r="H3" s="103"/>
      <c r="I3" s="103" t="s">
        <v>36</v>
      </c>
    </row>
    <row r="4" spans="1:9" x14ac:dyDescent="0.25">
      <c r="A4" s="103"/>
      <c r="B4" s="103"/>
      <c r="C4" s="11" t="s">
        <v>25</v>
      </c>
      <c r="D4" s="11" t="s">
        <v>39</v>
      </c>
      <c r="E4" s="11" t="s">
        <v>40</v>
      </c>
      <c r="F4" s="11" t="s">
        <v>41</v>
      </c>
      <c r="G4" s="11" t="s">
        <v>42</v>
      </c>
      <c r="H4" s="11" t="s">
        <v>43</v>
      </c>
      <c r="I4" s="103"/>
    </row>
    <row r="5" spans="1:9" ht="46.5" customHeight="1" x14ac:dyDescent="0.25">
      <c r="A5" s="11">
        <v>1</v>
      </c>
      <c r="B5" s="52" t="s">
        <v>142</v>
      </c>
      <c r="C5" s="45">
        <f>D5+E5</f>
        <v>46</v>
      </c>
      <c r="D5" s="45">
        <v>36</v>
      </c>
      <c r="E5" s="46">
        <v>10</v>
      </c>
      <c r="F5" s="46">
        <v>21</v>
      </c>
      <c r="G5" s="46">
        <v>15</v>
      </c>
      <c r="H5" s="46">
        <v>0</v>
      </c>
      <c r="I5" s="10"/>
    </row>
    <row r="6" spans="1:9" ht="34.5" customHeight="1" x14ac:dyDescent="0.25">
      <c r="A6" s="11">
        <v>2</v>
      </c>
      <c r="B6" s="52" t="s">
        <v>131</v>
      </c>
      <c r="C6" s="46">
        <v>35</v>
      </c>
      <c r="D6" s="46">
        <v>27</v>
      </c>
      <c r="E6" s="46">
        <v>8</v>
      </c>
      <c r="F6" s="47">
        <v>19</v>
      </c>
      <c r="G6" s="47">
        <v>8</v>
      </c>
      <c r="H6" s="46">
        <v>1</v>
      </c>
      <c r="I6" s="12"/>
    </row>
    <row r="7" spans="1:9" ht="36" customHeight="1" x14ac:dyDescent="0.25">
      <c r="A7" s="11">
        <v>3</v>
      </c>
      <c r="B7" s="52" t="s">
        <v>143</v>
      </c>
      <c r="C7" s="46">
        <v>71</v>
      </c>
      <c r="D7" s="46">
        <v>36</v>
      </c>
      <c r="E7" s="46">
        <v>35</v>
      </c>
      <c r="F7" s="46">
        <v>32</v>
      </c>
      <c r="G7" s="46">
        <v>16</v>
      </c>
      <c r="H7" s="46">
        <v>1</v>
      </c>
      <c r="I7" s="13"/>
    </row>
    <row r="8" spans="1:9" ht="38.25" customHeight="1" x14ac:dyDescent="0.25">
      <c r="A8" s="11">
        <v>4</v>
      </c>
      <c r="B8" s="52" t="s">
        <v>133</v>
      </c>
      <c r="C8" s="48" t="s">
        <v>119</v>
      </c>
      <c r="D8" s="48" t="s">
        <v>98</v>
      </c>
      <c r="E8" s="48" t="s">
        <v>86</v>
      </c>
      <c r="F8" s="48" t="s">
        <v>88</v>
      </c>
      <c r="G8" s="48" t="s">
        <v>89</v>
      </c>
      <c r="H8" s="48" t="s">
        <v>80</v>
      </c>
      <c r="I8" s="13"/>
    </row>
    <row r="9" spans="1:9" ht="36" customHeight="1" x14ac:dyDescent="0.25">
      <c r="A9" s="11">
        <v>5</v>
      </c>
      <c r="B9" s="52" t="s">
        <v>134</v>
      </c>
      <c r="C9" s="49" t="s">
        <v>87</v>
      </c>
      <c r="D9" s="49" t="s">
        <v>88</v>
      </c>
      <c r="E9" s="49" t="s">
        <v>89</v>
      </c>
      <c r="F9" s="49" t="s">
        <v>90</v>
      </c>
      <c r="G9" s="49" t="s">
        <v>85</v>
      </c>
      <c r="H9" s="49" t="s">
        <v>91</v>
      </c>
      <c r="I9" s="25"/>
    </row>
    <row r="10" spans="1:9" ht="33.75" customHeight="1" x14ac:dyDescent="0.25">
      <c r="A10" s="11">
        <v>6</v>
      </c>
      <c r="B10" s="52" t="s">
        <v>135</v>
      </c>
      <c r="C10" s="46">
        <v>41</v>
      </c>
      <c r="D10" s="46">
        <v>26</v>
      </c>
      <c r="E10" s="46">
        <v>15</v>
      </c>
      <c r="F10" s="46">
        <v>15</v>
      </c>
      <c r="G10" s="46">
        <v>10</v>
      </c>
      <c r="H10" s="46">
        <v>0</v>
      </c>
      <c r="I10" s="16"/>
    </row>
    <row r="11" spans="1:9" ht="46.5" customHeight="1" x14ac:dyDescent="0.25">
      <c r="A11" s="11">
        <v>7</v>
      </c>
      <c r="B11" s="52" t="s">
        <v>136</v>
      </c>
      <c r="C11" s="50">
        <v>27</v>
      </c>
      <c r="D11" s="50">
        <v>24</v>
      </c>
      <c r="E11" s="50">
        <v>3</v>
      </c>
      <c r="F11" s="50">
        <v>19</v>
      </c>
      <c r="G11" s="50">
        <v>5</v>
      </c>
      <c r="H11" s="50">
        <v>0</v>
      </c>
      <c r="I11" s="16"/>
    </row>
    <row r="12" spans="1:9" ht="46.5" customHeight="1" x14ac:dyDescent="0.25">
      <c r="A12" s="3">
        <v>8</v>
      </c>
      <c r="B12" s="52" t="s">
        <v>130</v>
      </c>
      <c r="C12" s="50">
        <v>43</v>
      </c>
      <c r="D12" s="50">
        <v>29</v>
      </c>
      <c r="E12" s="50">
        <v>14</v>
      </c>
      <c r="F12" s="50">
        <v>15</v>
      </c>
      <c r="G12" s="50">
        <v>14</v>
      </c>
      <c r="H12" s="50">
        <v>0</v>
      </c>
      <c r="I12" s="16"/>
    </row>
    <row r="13" spans="1:9" ht="46.5" customHeight="1" x14ac:dyDescent="0.25">
      <c r="A13" s="3">
        <v>9</v>
      </c>
      <c r="B13" s="53" t="s">
        <v>137</v>
      </c>
      <c r="C13" s="51">
        <v>161</v>
      </c>
      <c r="D13" s="51">
        <v>79</v>
      </c>
      <c r="E13" s="51">
        <v>82</v>
      </c>
      <c r="F13" s="51">
        <v>64</v>
      </c>
      <c r="G13" s="51">
        <v>2</v>
      </c>
      <c r="H13" s="51">
        <v>0</v>
      </c>
      <c r="I13" s="37"/>
    </row>
    <row r="14" spans="1:9" ht="46.5" customHeight="1" x14ac:dyDescent="0.25">
      <c r="A14" s="102" t="s">
        <v>44</v>
      </c>
      <c r="B14" s="102"/>
      <c r="C14" s="11">
        <v>494</v>
      </c>
      <c r="D14" s="11">
        <v>311</v>
      </c>
      <c r="E14" s="11">
        <v>183</v>
      </c>
      <c r="F14" s="11">
        <v>225</v>
      </c>
      <c r="G14" s="11">
        <v>81</v>
      </c>
      <c r="H14" s="11">
        <v>3</v>
      </c>
      <c r="I14" s="14"/>
    </row>
  </sheetData>
  <mergeCells count="8">
    <mergeCell ref="A1:B1"/>
    <mergeCell ref="A14:B14"/>
    <mergeCell ref="A2:I2"/>
    <mergeCell ref="A3:A4"/>
    <mergeCell ref="B3:B4"/>
    <mergeCell ref="C3:E3"/>
    <mergeCell ref="F3:H3"/>
    <mergeCell ref="I3:I4"/>
  </mergeCells>
  <pageMargins left="0.5118110236220472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TKQLHV</vt:lpstr>
      <vt:lpstr>TS HVTLKH</vt:lpstr>
      <vt:lpstr>SLKTQ</vt:lpstr>
      <vt:lpstr>SLCCTB</vt:lpstr>
      <vt:lpstr>NGUONNHANLUC</vt:lpstr>
      <vt:lpstr>SLKTQ!Print_Area</vt:lpstr>
      <vt:lpstr>TKQLHV!Print_Area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TTDung-PC</dc:creator>
  <cp:lastModifiedBy>Administrator</cp:lastModifiedBy>
  <cp:lastPrinted>2025-12-04T04:35:56Z</cp:lastPrinted>
  <dcterms:created xsi:type="dcterms:W3CDTF">2022-11-22T08:35:36Z</dcterms:created>
  <dcterms:modified xsi:type="dcterms:W3CDTF">2025-12-17T08:27:23Z</dcterms:modified>
</cp:coreProperties>
</file>